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35" i="4" l="1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84" i="4" l="1"/>
  <c r="F84" i="4"/>
  <c r="D84" i="4"/>
  <c r="H82" i="4"/>
  <c r="H80" i="4"/>
  <c r="H76" i="4"/>
  <c r="H74" i="4"/>
  <c r="H72" i="4"/>
  <c r="E82" i="4"/>
  <c r="E80" i="4"/>
  <c r="E78" i="4"/>
  <c r="H78" i="4" s="1"/>
  <c r="E76" i="4"/>
  <c r="E74" i="4"/>
  <c r="E72" i="4"/>
  <c r="E70" i="4"/>
  <c r="E84" i="4" s="1"/>
  <c r="C84" i="4"/>
  <c r="G62" i="4"/>
  <c r="F62" i="4"/>
  <c r="H57" i="4"/>
  <c r="H62" i="4" s="1"/>
  <c r="E60" i="4"/>
  <c r="H60" i="4" s="1"/>
  <c r="E59" i="4"/>
  <c r="H59" i="4" s="1"/>
  <c r="E58" i="4"/>
  <c r="H58" i="4" s="1"/>
  <c r="E57" i="4"/>
  <c r="E62" i="4" s="1"/>
  <c r="D62" i="4"/>
  <c r="C6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8" i="4"/>
  <c r="F38" i="4"/>
  <c r="D38" i="4"/>
  <c r="C38" i="4"/>
  <c r="H70" i="4" l="1"/>
  <c r="H84" i="4" s="1"/>
  <c r="H38" i="4"/>
  <c r="E38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19" i="5"/>
  <c r="H18" i="5"/>
  <c r="H12" i="5"/>
  <c r="H10" i="5"/>
  <c r="H9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H20" i="5" s="1"/>
  <c r="E19" i="5"/>
  <c r="E18" i="5"/>
  <c r="E17" i="5"/>
  <c r="H17" i="5" s="1"/>
  <c r="E14" i="5"/>
  <c r="H14" i="5" s="1"/>
  <c r="E13" i="5"/>
  <c r="H13" i="5" s="1"/>
  <c r="E12" i="5"/>
  <c r="E11" i="5"/>
  <c r="H11" i="5" s="1"/>
  <c r="E10" i="5"/>
  <c r="E9" i="5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H11" i="6" s="1"/>
  <c r="E12" i="6"/>
  <c r="H75" i="6"/>
  <c r="H74" i="6"/>
  <c r="H73" i="6"/>
  <c r="H72" i="6"/>
  <c r="H67" i="6"/>
  <c r="H66" i="6"/>
  <c r="H64" i="6"/>
  <c r="H63" i="6"/>
  <c r="H62" i="6"/>
  <c r="H61" i="6"/>
  <c r="H60" i="6"/>
  <c r="H59" i="6"/>
  <c r="H58" i="6"/>
  <c r="H57" i="6"/>
  <c r="H56" i="6"/>
  <c r="H52" i="6"/>
  <c r="H50" i="6"/>
  <c r="H49" i="6"/>
  <c r="H48" i="6"/>
  <c r="H47" i="6"/>
  <c r="H46" i="6"/>
  <c r="H45" i="6"/>
  <c r="H42" i="6"/>
  <c r="H41" i="6"/>
  <c r="H40" i="6"/>
  <c r="H39" i="6"/>
  <c r="H37" i="6"/>
  <c r="H36" i="6"/>
  <c r="H35" i="6"/>
  <c r="H34" i="6"/>
  <c r="H31" i="6"/>
  <c r="H30" i="6"/>
  <c r="H26" i="6"/>
  <c r="H25" i="6"/>
  <c r="H17" i="6"/>
  <c r="H16" i="6"/>
  <c r="H15" i="6"/>
  <c r="H12" i="6"/>
  <c r="H9" i="6"/>
  <c r="H7" i="6"/>
  <c r="E76" i="6"/>
  <c r="H76" i="6" s="1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H55" i="6" s="1"/>
  <c r="E54" i="6"/>
  <c r="H54" i="6" s="1"/>
  <c r="E52" i="6"/>
  <c r="E51" i="6"/>
  <c r="H51" i="6" s="1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H38" i="6" s="1"/>
  <c r="E37" i="6"/>
  <c r="E36" i="6"/>
  <c r="E35" i="6"/>
  <c r="E34" i="6"/>
  <c r="E32" i="6"/>
  <c r="H32" i="6" s="1"/>
  <c r="E31" i="6"/>
  <c r="E30" i="6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H25" i="5" l="1"/>
  <c r="C42" i="5"/>
  <c r="H16" i="5"/>
  <c r="H42" i="5" s="1"/>
  <c r="G42" i="5"/>
  <c r="F42" i="5"/>
  <c r="E6" i="5"/>
  <c r="D42" i="5"/>
  <c r="H6" i="5"/>
  <c r="E16" i="8"/>
  <c r="H6" i="8"/>
  <c r="H16" i="8" s="1"/>
  <c r="E69" i="6"/>
  <c r="H69" i="6" s="1"/>
  <c r="E53" i="6"/>
  <c r="H53" i="6" s="1"/>
  <c r="E43" i="6"/>
  <c r="H43" i="6"/>
  <c r="E33" i="6"/>
  <c r="H33" i="6" s="1"/>
  <c r="E23" i="6"/>
  <c r="H23" i="6"/>
  <c r="C77" i="6"/>
  <c r="E13" i="6"/>
  <c r="H13" i="6" s="1"/>
  <c r="D77" i="6"/>
  <c r="F77" i="6"/>
  <c r="G77" i="6"/>
  <c r="E5" i="6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<sst xmlns="http://schemas.openxmlformats.org/spreadsheetml/2006/main" count="241" uniqueCount="168">
  <si>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</si>
  <si>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</si>
  <si>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</si>
  <si>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</si>
  <si>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</si>
  <si>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</si>
  <si>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</si>
  <si>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</si>
  <si>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</si>
  <si>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</si>
  <si>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</si>
  <si>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</si>
  <si>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</si>
  <si>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</si>
  <si>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</si>
  <si>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</si>
  <si>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</si>
  <si>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</si>
  <si>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</si>
  <si>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</si>
  <si>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</si>
  <si>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</si>
  <si>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</si>
  <si>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</si>
  <si>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</si>
  <si>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</si>
  <si>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</si>
  <si>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</si>
  <si>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</si>
  <si>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</si>
  <si>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</si>
  <si>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</si>
  <si>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</si>
  <si>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</si>
  <si>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</si>
  <si>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</si>
  <si>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</si>
  <si>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</si>
  <si>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</si>
  <si>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</si>
  <si>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</si>
  <si>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</si>
  <si>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</si>
  <si>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</si>
  <si>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</si>
  <si>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</si>
  <si>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</si>
  <si>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</si>
  <si>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</si>
  <si>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</si>
  <si>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</si>
  <si>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</si>
  <si>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</si>
  <si>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</si>
  <si>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</si>
  <si>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</si>
  <si>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</si>
  <si>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</si>
  <si>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</si>
  <si>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</si>
  <si>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</si>
  <si>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</si>
  <si>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</si>
  <si>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</si>
  <si>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</si>
  <si>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</si>
  <si>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</si>
  <si>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</si>
  <si>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</si>
  <si>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</si>
  <si>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</si>
  <si>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</si>
  <si>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</si>
  <si>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</si>
  <si>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</si>
  <si>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</si>
  <si>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</si>
  <si>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</si>
  <si>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</si>
  <si>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</si>
  <si>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</si>
  <si>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</si>
  <si>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</si>
  <si>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</si>
  <si>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</si>
  <si>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</si>
  <si>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</si>
  <si>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</si>
  <si>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</si>
  <si>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</si>
  <si>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</si>
  <si>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</si>
  <si>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</si>
  <si>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</si>
  <si>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</si>
  <si>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</si>
  <si>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</si>
  <si>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</si>
  <si>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</si>
  <si>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</si>
  <si>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</si>
  <si>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</si>
  <si>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</si>
  <si>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</si>
  <si>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</si>
  <si>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</si>
  <si>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</si>
  <si>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</si>
  <si>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</si>
  <si>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</si>
  <si>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</si>
  <si>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</si>
  <si>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</si>
  <si>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</si>
  <si>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</si>
  <si>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</si>
  <si>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</si>
  <si>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</si>
  <si>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</si>
  <si>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</si>
  <si>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</si>
  <si>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</si>
  <si>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</si>
  <si>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</si>
  <si>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</si>
  <si>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</si>
  <si>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</si>
  <si>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</si>
  <si>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MANUEL DOBLADO, GTO.
ESTADO ANALÍTICO DEL EJERCICIO DEL PRESUPUESTO DE EGRESOS
Clasificación por Objeto del Gasto (Capítulo y Concepto)
Del 1 de Enero al AL 31 DE MARZO DEL 2018</t>
  </si>
  <si>
    <t>MUNICIPIO MANUEL DOBLADO, GTO.
ESTADO ANALÍTICO DEL EJERCICIO DEL PRESUPUESTO DE EGRESOS
Clasificación Económica (por Tipo de Gasto)
Del 1 de Enero al AL 31 DE MARZO DEL 2018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</si>
  <si>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</si>
  <si>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</si>
  <si>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</si>
  <si>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</si>
  <si>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</si>
  <si>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</si>
  <si>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</si>
  <si>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</si>
  <si>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</si>
  <si>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JUZGADO MUNICIPAL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</si>
  <si>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</si>
  <si>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</si>
  <si>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</si>
  <si>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</si>
  <si>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</si>
  <si>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</si>
  <si>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</si>
  <si>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</si>
  <si>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</si>
  <si>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</si>
  <si>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</si>
  <si>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</si>
  <si>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</si>
  <si>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</si>
  <si>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</si>
  <si>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</si>
  <si>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</si>
  <si>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</si>
  <si>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</si>
  <si>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MUNICIPIO MANUEL DOBLADO, GTO.
ESTADO ANALÍTICO DEL EJERCICIO DEL PRESUPUESTO DE EGRESOS
Clasificación Administrativa
Del 1 de Enero al AL 31 DE MARZO DEL 2018</t>
  </si>
  <si>
    <t>Gobierno (Federal/Estatal/Municipal) de MUNICIPIO MANUEL DOBLADO, GTO.
Estado Analítico del Ejercicio del Presupuesto de Egresos
Clasificación Administrativa
Del 1 de Enero al AL 31 DE MARZO DEL 2018</t>
  </si>
  <si>
    <t>Sector Paraestatal del Gobierno (Federal/Estatal/Municipal) de MUNICIPIO MANUEL DOBLADO, GTO.
Estado Analítico del Ejercicio del Presupuesto de Egresos
Clasificación Administrativa
Del 1 de Enero al AL 31 DE MARZO DEL 2018</t>
  </si>
  <si>
    <t>MUNICIPIO MANUEL DOBLADO, GTO.
ESTADO ANALÍTICO DEL EJERCICIO DEL PRESUPUESTO DE EGRESOS
Clasificación Funcional (Finalidad y Función)
Del 1 de Enero al AL 31 DE MARZO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</si>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</sst>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10" fillId="0" borderId="0" xfId="16" applyFont="1"/>
    <xf numFmtId="4" fontId="2" fillId="0" borderId="0" xfId="8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horizontal="right"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6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view="pageBreakPreview" zoomScale="60" zoomScaleNormal="100" workbookViewId="0">
      <selection activeCell="A79" sqref="A79:F8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9" t="s">
        <v>128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53645981</v>
      </c>
      <c r="D5" s="14">
        <f>SUM(D6:D12)</f>
        <v>26396</v>
      </c>
      <c r="E5" s="14">
        <f>C5+D5</f>
        <v>53672377</v>
      </c>
      <c r="F5" s="14">
        <f>SUM(F6:F12)</f>
        <v>10678570.329999998</v>
      </c>
      <c r="G5" s="14">
        <f>SUM(G6:G12)</f>
        <v>10574203.189999999</v>
      </c>
      <c r="H5" s="14">
        <f>E5-F5</f>
        <v>42993806.670000002</v>
      </c>
    </row>
    <row r="6" spans="1:8" x14ac:dyDescent="0.2">
      <c r="A6" s="49">
        <v>1100</v>
      </c>
      <c r="B6" s="11" t="s">
        <v>70</v>
      </c>
      <c r="C6" s="15">
        <v>30750653</v>
      </c>
      <c r="D6" s="15">
        <v>0</v>
      </c>
      <c r="E6" s="15">
        <f t="shared" ref="E6:E69" si="0">C6+D6</f>
        <v>30750653</v>
      </c>
      <c r="F6" s="15">
        <v>7288367.4500000002</v>
      </c>
      <c r="G6" s="15">
        <v>7288367.4500000002</v>
      </c>
      <c r="H6" s="15">
        <f t="shared" ref="H6:H69" si="1">E6-F6</f>
        <v>23462285.550000001</v>
      </c>
    </row>
    <row r="7" spans="1:8" x14ac:dyDescent="0.2">
      <c r="A7" s="49">
        <v>1200</v>
      </c>
      <c r="B7" s="11" t="s">
        <v>71</v>
      </c>
      <c r="C7" s="15">
        <v>2030974</v>
      </c>
      <c r="D7" s="15">
        <v>26396</v>
      </c>
      <c r="E7" s="15">
        <f t="shared" si="0"/>
        <v>2057370</v>
      </c>
      <c r="F7" s="15">
        <v>402990.84</v>
      </c>
      <c r="G7" s="15">
        <v>384990.84</v>
      </c>
      <c r="H7" s="15">
        <f t="shared" si="1"/>
        <v>1654379.16</v>
      </c>
    </row>
    <row r="8" spans="1:8" x14ac:dyDescent="0.2">
      <c r="A8" s="49">
        <v>1300</v>
      </c>
      <c r="B8" s="11" t="s">
        <v>72</v>
      </c>
      <c r="C8" s="15">
        <v>4505968</v>
      </c>
      <c r="D8" s="15">
        <v>0</v>
      </c>
      <c r="E8" s="15">
        <f t="shared" si="0"/>
        <v>4505968</v>
      </c>
      <c r="F8" s="15">
        <v>53263.26</v>
      </c>
      <c r="G8" s="15">
        <v>53263.26</v>
      </c>
      <c r="H8" s="15">
        <f t="shared" si="1"/>
        <v>4452704.74</v>
      </c>
    </row>
    <row r="9" spans="1:8" x14ac:dyDescent="0.2">
      <c r="A9" s="49">
        <v>1400</v>
      </c>
      <c r="B9" s="11" t="s">
        <v>35</v>
      </c>
      <c r="C9" s="15">
        <v>8050652</v>
      </c>
      <c r="D9" s="15">
        <v>0</v>
      </c>
      <c r="E9" s="15">
        <f t="shared" si="0"/>
        <v>8050652</v>
      </c>
      <c r="F9" s="15">
        <v>1199561.83</v>
      </c>
      <c r="G9" s="15">
        <v>1199561.83</v>
      </c>
      <c r="H9" s="15">
        <f t="shared" si="1"/>
        <v>6851090.1699999999</v>
      </c>
    </row>
    <row r="10" spans="1:8" x14ac:dyDescent="0.2">
      <c r="A10" s="49">
        <v>1500</v>
      </c>
      <c r="B10" s="11" t="s">
        <v>73</v>
      </c>
      <c r="C10" s="15">
        <v>2105800</v>
      </c>
      <c r="D10" s="15">
        <v>0</v>
      </c>
      <c r="E10" s="15">
        <f t="shared" si="0"/>
        <v>2105800</v>
      </c>
      <c r="F10" s="15">
        <v>1734386.95</v>
      </c>
      <c r="G10" s="15">
        <v>1648019.81</v>
      </c>
      <c r="H10" s="15">
        <f t="shared" si="1"/>
        <v>371413.05000000005</v>
      </c>
    </row>
    <row r="11" spans="1:8" x14ac:dyDescent="0.2">
      <c r="A11" s="49">
        <v>1600</v>
      </c>
      <c r="B11" s="11" t="s">
        <v>36</v>
      </c>
      <c r="C11" s="15">
        <v>6201934</v>
      </c>
      <c r="D11" s="15">
        <v>0</v>
      </c>
      <c r="E11" s="15">
        <f t="shared" si="0"/>
        <v>6201934</v>
      </c>
      <c r="F11" s="15">
        <v>0</v>
      </c>
      <c r="G11" s="15">
        <v>0</v>
      </c>
      <c r="H11" s="15">
        <f t="shared" si="1"/>
        <v>6201934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5696759</v>
      </c>
      <c r="D13" s="15">
        <f>SUM(D14:D22)</f>
        <v>115825</v>
      </c>
      <c r="E13" s="15">
        <f t="shared" si="0"/>
        <v>5812584</v>
      </c>
      <c r="F13" s="15">
        <f>SUM(F14:F22)</f>
        <v>2715807.5399999996</v>
      </c>
      <c r="G13" s="15">
        <f>SUM(G14:G22)</f>
        <v>19389.620000000003</v>
      </c>
      <c r="H13" s="15">
        <f t="shared" si="1"/>
        <v>3096776.4600000004</v>
      </c>
    </row>
    <row r="14" spans="1:8" x14ac:dyDescent="0.2">
      <c r="A14" s="49">
        <v>2100</v>
      </c>
      <c r="B14" s="11" t="s">
        <v>75</v>
      </c>
      <c r="C14" s="15">
        <v>716379</v>
      </c>
      <c r="D14" s="15">
        <v>0</v>
      </c>
      <c r="E14" s="15">
        <f t="shared" si="0"/>
        <v>716379</v>
      </c>
      <c r="F14" s="15">
        <v>213969.22</v>
      </c>
      <c r="G14" s="15">
        <v>4896.1899999999996</v>
      </c>
      <c r="H14" s="15">
        <f t="shared" si="1"/>
        <v>502409.78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909548</v>
      </c>
      <c r="D17" s="15">
        <v>825</v>
      </c>
      <c r="E17" s="15">
        <f t="shared" si="0"/>
        <v>910373</v>
      </c>
      <c r="F17" s="15">
        <v>248713.89</v>
      </c>
      <c r="G17" s="15">
        <v>8180.39</v>
      </c>
      <c r="H17" s="15">
        <f t="shared" si="1"/>
        <v>661659.11</v>
      </c>
    </row>
    <row r="18" spans="1:8" x14ac:dyDescent="0.2">
      <c r="A18" s="49">
        <v>2500</v>
      </c>
      <c r="B18" s="11" t="s">
        <v>79</v>
      </c>
      <c r="C18" s="15">
        <v>28830</v>
      </c>
      <c r="D18" s="15">
        <v>0</v>
      </c>
      <c r="E18" s="15">
        <f t="shared" si="0"/>
        <v>28830</v>
      </c>
      <c r="F18" s="15">
        <v>1210</v>
      </c>
      <c r="G18" s="15">
        <v>0</v>
      </c>
      <c r="H18" s="15">
        <f t="shared" si="1"/>
        <v>27620</v>
      </c>
    </row>
    <row r="19" spans="1:8" x14ac:dyDescent="0.2">
      <c r="A19" s="49">
        <v>2600</v>
      </c>
      <c r="B19" s="11" t="s">
        <v>80</v>
      </c>
      <c r="C19" s="15">
        <v>3537902</v>
      </c>
      <c r="D19" s="15">
        <v>0</v>
      </c>
      <c r="E19" s="15">
        <f t="shared" si="0"/>
        <v>3537902</v>
      </c>
      <c r="F19" s="15">
        <v>2233173.0099999998</v>
      </c>
      <c r="G19" s="15">
        <v>5192.05</v>
      </c>
      <c r="H19" s="15">
        <f t="shared" si="1"/>
        <v>1304728.9900000002</v>
      </c>
    </row>
    <row r="20" spans="1:8" x14ac:dyDescent="0.2">
      <c r="A20" s="49">
        <v>2700</v>
      </c>
      <c r="B20" s="11" t="s">
        <v>81</v>
      </c>
      <c r="C20" s="15">
        <v>397400</v>
      </c>
      <c r="D20" s="15">
        <v>115000</v>
      </c>
      <c r="E20" s="15">
        <f t="shared" si="0"/>
        <v>512400</v>
      </c>
      <c r="F20" s="15">
        <v>3423.59</v>
      </c>
      <c r="G20" s="15">
        <v>0</v>
      </c>
      <c r="H20" s="15">
        <f t="shared" si="1"/>
        <v>508976.41</v>
      </c>
    </row>
    <row r="21" spans="1:8" x14ac:dyDescent="0.2">
      <c r="A21" s="49">
        <v>2800</v>
      </c>
      <c r="B21" s="11" t="s">
        <v>82</v>
      </c>
      <c r="C21" s="15">
        <v>800</v>
      </c>
      <c r="D21" s="15">
        <v>0</v>
      </c>
      <c r="E21" s="15">
        <f t="shared" si="0"/>
        <v>800</v>
      </c>
      <c r="F21" s="15">
        <v>0</v>
      </c>
      <c r="G21" s="15">
        <v>0</v>
      </c>
      <c r="H21" s="15">
        <f t="shared" si="1"/>
        <v>800</v>
      </c>
    </row>
    <row r="22" spans="1:8" x14ac:dyDescent="0.2">
      <c r="A22" s="49">
        <v>2900</v>
      </c>
      <c r="B22" s="11" t="s">
        <v>83</v>
      </c>
      <c r="C22" s="15">
        <v>105900</v>
      </c>
      <c r="D22" s="15">
        <v>0</v>
      </c>
      <c r="E22" s="15">
        <f t="shared" si="0"/>
        <v>105900</v>
      </c>
      <c r="F22" s="15">
        <v>15317.83</v>
      </c>
      <c r="G22" s="15">
        <v>1120.99</v>
      </c>
      <c r="H22" s="15">
        <f t="shared" si="1"/>
        <v>90582.17</v>
      </c>
    </row>
    <row r="23" spans="1:8" x14ac:dyDescent="0.2">
      <c r="A23" s="48" t="s">
        <v>63</v>
      </c>
      <c r="B23" s="7"/>
      <c r="C23" s="15">
        <f>SUM(C24:C32)</f>
        <v>23806612</v>
      </c>
      <c r="D23" s="15">
        <f>SUM(D24:D32)</f>
        <v>1319290.23</v>
      </c>
      <c r="E23" s="15">
        <f t="shared" si="0"/>
        <v>25125902.23</v>
      </c>
      <c r="F23" s="15">
        <f>SUM(F24:F32)</f>
        <v>8575998.1400000006</v>
      </c>
      <c r="G23" s="15">
        <f>SUM(G24:G32)</f>
        <v>2331085.83</v>
      </c>
      <c r="H23" s="15">
        <f t="shared" si="1"/>
        <v>16549904.09</v>
      </c>
    </row>
    <row r="24" spans="1:8" x14ac:dyDescent="0.2">
      <c r="A24" s="49">
        <v>3100</v>
      </c>
      <c r="B24" s="11" t="s">
        <v>84</v>
      </c>
      <c r="C24" s="15">
        <v>13488219</v>
      </c>
      <c r="D24" s="15">
        <v>0</v>
      </c>
      <c r="E24" s="15">
        <f t="shared" si="0"/>
        <v>13488219</v>
      </c>
      <c r="F24" s="15">
        <v>2752588.39</v>
      </c>
      <c r="G24" s="15">
        <v>1149496.1200000001</v>
      </c>
      <c r="H24" s="15">
        <f t="shared" si="1"/>
        <v>10735630.609999999</v>
      </c>
    </row>
    <row r="25" spans="1:8" x14ac:dyDescent="0.2">
      <c r="A25" s="49">
        <v>3200</v>
      </c>
      <c r="B25" s="11" t="s">
        <v>85</v>
      </c>
      <c r="C25" s="15">
        <v>601440</v>
      </c>
      <c r="D25" s="15">
        <v>0</v>
      </c>
      <c r="E25" s="15">
        <f t="shared" si="0"/>
        <v>601440</v>
      </c>
      <c r="F25" s="15">
        <v>154596.47</v>
      </c>
      <c r="G25" s="15">
        <v>13683.76</v>
      </c>
      <c r="H25" s="15">
        <f t="shared" si="1"/>
        <v>446843.53</v>
      </c>
    </row>
    <row r="26" spans="1:8" x14ac:dyDescent="0.2">
      <c r="A26" s="49">
        <v>3300</v>
      </c>
      <c r="B26" s="11" t="s">
        <v>86</v>
      </c>
      <c r="C26" s="15">
        <v>2578317</v>
      </c>
      <c r="D26" s="15">
        <v>765170.8</v>
      </c>
      <c r="E26" s="15">
        <f t="shared" si="0"/>
        <v>3343487.8</v>
      </c>
      <c r="F26" s="15">
        <v>1010232.56</v>
      </c>
      <c r="G26" s="15">
        <v>299987.76</v>
      </c>
      <c r="H26" s="15">
        <f t="shared" si="1"/>
        <v>2333255.2399999998</v>
      </c>
    </row>
    <row r="27" spans="1:8" x14ac:dyDescent="0.2">
      <c r="A27" s="49">
        <v>3400</v>
      </c>
      <c r="B27" s="11" t="s">
        <v>87</v>
      </c>
      <c r="C27" s="15">
        <v>615260</v>
      </c>
      <c r="D27" s="15">
        <v>0</v>
      </c>
      <c r="E27" s="15">
        <f t="shared" si="0"/>
        <v>615260</v>
      </c>
      <c r="F27" s="15">
        <v>45790.25</v>
      </c>
      <c r="G27" s="15">
        <v>17400.09</v>
      </c>
      <c r="H27" s="15">
        <f t="shared" si="1"/>
        <v>569469.75</v>
      </c>
    </row>
    <row r="28" spans="1:8" x14ac:dyDescent="0.2">
      <c r="A28" s="49">
        <v>3500</v>
      </c>
      <c r="B28" s="11" t="s">
        <v>88</v>
      </c>
      <c r="C28" s="15">
        <v>3335926</v>
      </c>
      <c r="D28" s="15">
        <v>554119.43000000005</v>
      </c>
      <c r="E28" s="15">
        <f t="shared" si="0"/>
        <v>3890045.43</v>
      </c>
      <c r="F28" s="15">
        <v>2978354.4</v>
      </c>
      <c r="G28" s="15">
        <v>642910.47</v>
      </c>
      <c r="H28" s="15">
        <f t="shared" si="1"/>
        <v>911691.03000000026</v>
      </c>
    </row>
    <row r="29" spans="1:8" x14ac:dyDescent="0.2">
      <c r="A29" s="49">
        <v>3600</v>
      </c>
      <c r="B29" s="11" t="s">
        <v>89</v>
      </c>
      <c r="C29" s="15">
        <v>677100</v>
      </c>
      <c r="D29" s="15">
        <v>0</v>
      </c>
      <c r="E29" s="15">
        <f t="shared" si="0"/>
        <v>677100</v>
      </c>
      <c r="F29" s="15">
        <v>345500.28</v>
      </c>
      <c r="G29" s="15">
        <v>14383.93</v>
      </c>
      <c r="H29" s="15">
        <f t="shared" si="1"/>
        <v>331599.71999999997</v>
      </c>
    </row>
    <row r="30" spans="1:8" x14ac:dyDescent="0.2">
      <c r="A30" s="49">
        <v>3700</v>
      </c>
      <c r="B30" s="11" t="s">
        <v>90</v>
      </c>
      <c r="C30" s="15">
        <v>258387</v>
      </c>
      <c r="D30" s="15">
        <v>0</v>
      </c>
      <c r="E30" s="15">
        <f t="shared" si="0"/>
        <v>258387</v>
      </c>
      <c r="F30" s="15">
        <v>61058.32</v>
      </c>
      <c r="G30" s="15">
        <v>19380.32</v>
      </c>
      <c r="H30" s="15">
        <f t="shared" si="1"/>
        <v>197328.68</v>
      </c>
    </row>
    <row r="31" spans="1:8" x14ac:dyDescent="0.2">
      <c r="A31" s="49">
        <v>3800</v>
      </c>
      <c r="B31" s="11" t="s">
        <v>91</v>
      </c>
      <c r="C31" s="15">
        <v>1313520</v>
      </c>
      <c r="D31" s="15">
        <v>0</v>
      </c>
      <c r="E31" s="15">
        <f t="shared" si="0"/>
        <v>1313520</v>
      </c>
      <c r="F31" s="15">
        <v>1107940.47</v>
      </c>
      <c r="G31" s="15">
        <v>53906.38</v>
      </c>
      <c r="H31" s="15">
        <f t="shared" si="1"/>
        <v>205579.53000000003</v>
      </c>
    </row>
    <row r="32" spans="1:8" x14ac:dyDescent="0.2">
      <c r="A32" s="49">
        <v>3900</v>
      </c>
      <c r="B32" s="11" t="s">
        <v>19</v>
      </c>
      <c r="C32" s="15">
        <v>938443</v>
      </c>
      <c r="D32" s="15">
        <v>0</v>
      </c>
      <c r="E32" s="15">
        <f t="shared" si="0"/>
        <v>938443</v>
      </c>
      <c r="F32" s="15">
        <v>119937</v>
      </c>
      <c r="G32" s="15">
        <v>119937</v>
      </c>
      <c r="H32" s="15">
        <f t="shared" si="1"/>
        <v>818506</v>
      </c>
    </row>
    <row r="33" spans="1:8" x14ac:dyDescent="0.2">
      <c r="A33" s="48" t="s">
        <v>64</v>
      </c>
      <c r="B33" s="7"/>
      <c r="C33" s="15">
        <f>SUM(C34:C42)</f>
        <v>9456026</v>
      </c>
      <c r="D33" s="15">
        <f>SUM(D34:D42)</f>
        <v>7678416.2699999996</v>
      </c>
      <c r="E33" s="15">
        <f t="shared" si="0"/>
        <v>17134442.27</v>
      </c>
      <c r="F33" s="15">
        <f>SUM(F34:F42)</f>
        <v>7619176.2800000003</v>
      </c>
      <c r="G33" s="15">
        <f>SUM(G34:G42)</f>
        <v>5389916.2300000004</v>
      </c>
      <c r="H33" s="15">
        <f t="shared" si="1"/>
        <v>9515265.9899999984</v>
      </c>
    </row>
    <row r="34" spans="1:8" x14ac:dyDescent="0.2">
      <c r="A34" s="49">
        <v>4100</v>
      </c>
      <c r="B34" s="11" t="s">
        <v>92</v>
      </c>
      <c r="C34" s="15">
        <v>5250000</v>
      </c>
      <c r="D34" s="15">
        <v>0</v>
      </c>
      <c r="E34" s="15">
        <f t="shared" si="0"/>
        <v>5250000</v>
      </c>
      <c r="F34" s="15">
        <v>1425000</v>
      </c>
      <c r="G34" s="15">
        <v>1425000</v>
      </c>
      <c r="H34" s="15">
        <f t="shared" si="1"/>
        <v>3825000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3975000</v>
      </c>
      <c r="D37" s="15">
        <v>7678416.2699999996</v>
      </c>
      <c r="E37" s="15">
        <f t="shared" si="0"/>
        <v>11653416.27</v>
      </c>
      <c r="F37" s="15">
        <v>6152203.46</v>
      </c>
      <c r="G37" s="15">
        <v>3922943.41</v>
      </c>
      <c r="H37" s="15">
        <f t="shared" si="1"/>
        <v>5501212.8099999996</v>
      </c>
    </row>
    <row r="38" spans="1:8" x14ac:dyDescent="0.2">
      <c r="A38" s="49">
        <v>4500</v>
      </c>
      <c r="B38" s="11" t="s">
        <v>41</v>
      </c>
      <c r="C38" s="15">
        <v>231026</v>
      </c>
      <c r="D38" s="15">
        <v>0</v>
      </c>
      <c r="E38" s="15">
        <f t="shared" si="0"/>
        <v>231026</v>
      </c>
      <c r="F38" s="15">
        <v>41972.82</v>
      </c>
      <c r="G38" s="15">
        <v>41972.82</v>
      </c>
      <c r="H38" s="15">
        <f t="shared" si="1"/>
        <v>189053.18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2687500</v>
      </c>
      <c r="D43" s="15">
        <f>SUM(D44:D52)</f>
        <v>1064262.1099999999</v>
      </c>
      <c r="E43" s="15">
        <f t="shared" si="0"/>
        <v>3751762.11</v>
      </c>
      <c r="F43" s="15">
        <f>SUM(F44:F52)</f>
        <v>1892398.92</v>
      </c>
      <c r="G43" s="15">
        <f>SUM(G44:G52)</f>
        <v>1030037.11</v>
      </c>
      <c r="H43" s="15">
        <f t="shared" si="1"/>
        <v>1859363.19</v>
      </c>
    </row>
    <row r="44" spans="1:8" x14ac:dyDescent="0.2">
      <c r="A44" s="49">
        <v>5100</v>
      </c>
      <c r="B44" s="11" t="s">
        <v>99</v>
      </c>
      <c r="C44" s="15">
        <v>85500</v>
      </c>
      <c r="D44" s="15">
        <v>227686.1</v>
      </c>
      <c r="E44" s="15">
        <f t="shared" si="0"/>
        <v>313186.09999999998</v>
      </c>
      <c r="F44" s="15">
        <v>219728.6</v>
      </c>
      <c r="G44" s="15">
        <v>216611.1</v>
      </c>
      <c r="H44" s="15">
        <f t="shared" si="1"/>
        <v>93457.499999999971</v>
      </c>
    </row>
    <row r="45" spans="1:8" x14ac:dyDescent="0.2">
      <c r="A45" s="49">
        <v>5200</v>
      </c>
      <c r="B45" s="11" t="s">
        <v>100</v>
      </c>
      <c r="C45" s="15">
        <v>17000</v>
      </c>
      <c r="D45" s="15">
        <v>23150</v>
      </c>
      <c r="E45" s="15">
        <f t="shared" si="0"/>
        <v>40150</v>
      </c>
      <c r="F45" s="15">
        <v>0</v>
      </c>
      <c r="G45" s="15">
        <v>0</v>
      </c>
      <c r="H45" s="15">
        <f t="shared" si="1"/>
        <v>40150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188182.79</v>
      </c>
      <c r="E46" s="15">
        <f t="shared" si="0"/>
        <v>188182.79</v>
      </c>
      <c r="F46" s="15">
        <v>196737.79</v>
      </c>
      <c r="G46" s="15">
        <v>188182.79</v>
      </c>
      <c r="H46" s="15">
        <f t="shared" si="1"/>
        <v>-8555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85000</v>
      </c>
      <c r="D49" s="15">
        <v>625243.22</v>
      </c>
      <c r="E49" s="15">
        <f t="shared" si="0"/>
        <v>710243.22</v>
      </c>
      <c r="F49" s="15">
        <v>642599.22</v>
      </c>
      <c r="G49" s="15">
        <v>625243.22</v>
      </c>
      <c r="H49" s="15">
        <f t="shared" si="1"/>
        <v>67644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2500000</v>
      </c>
      <c r="D51" s="15">
        <v>0</v>
      </c>
      <c r="E51" s="15">
        <f t="shared" si="0"/>
        <v>2500000</v>
      </c>
      <c r="F51" s="15">
        <v>833333.31</v>
      </c>
      <c r="G51" s="15">
        <v>0</v>
      </c>
      <c r="H51" s="15">
        <f t="shared" si="1"/>
        <v>1666666.69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48723437</v>
      </c>
      <c r="D53" s="15">
        <f>SUM(D54:D56)</f>
        <v>16036564.52</v>
      </c>
      <c r="E53" s="15">
        <f t="shared" si="0"/>
        <v>64760001.519999996</v>
      </c>
      <c r="F53" s="15">
        <f>SUM(F54:F56)</f>
        <v>12979497.369999999</v>
      </c>
      <c r="G53" s="15">
        <f>SUM(G54:G56)</f>
        <v>8602308.9700000007</v>
      </c>
      <c r="H53" s="15">
        <f t="shared" si="1"/>
        <v>51780504.149999999</v>
      </c>
    </row>
    <row r="54" spans="1:8" x14ac:dyDescent="0.2">
      <c r="A54" s="49">
        <v>6100</v>
      </c>
      <c r="B54" s="11" t="s">
        <v>108</v>
      </c>
      <c r="C54" s="15">
        <v>38873437</v>
      </c>
      <c r="D54" s="15">
        <v>16036564.52</v>
      </c>
      <c r="E54" s="15">
        <f t="shared" si="0"/>
        <v>54910001.519999996</v>
      </c>
      <c r="F54" s="15">
        <v>12979497.369999999</v>
      </c>
      <c r="G54" s="15">
        <v>8602308.9700000007</v>
      </c>
      <c r="H54" s="15">
        <f t="shared" si="1"/>
        <v>41930504.149999999</v>
      </c>
    </row>
    <row r="55" spans="1:8" x14ac:dyDescent="0.2">
      <c r="A55" s="49">
        <v>6200</v>
      </c>
      <c r="B55" s="11" t="s">
        <v>109</v>
      </c>
      <c r="C55" s="15">
        <v>9850000</v>
      </c>
      <c r="D55" s="15">
        <v>0</v>
      </c>
      <c r="E55" s="15">
        <f t="shared" si="0"/>
        <v>9850000</v>
      </c>
      <c r="F55" s="15">
        <v>0</v>
      </c>
      <c r="G55" s="15">
        <v>0</v>
      </c>
      <c r="H55" s="15">
        <f t="shared" si="1"/>
        <v>9850000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85000</v>
      </c>
      <c r="D65" s="15">
        <f>SUM(D66:D68)</f>
        <v>3536157.63</v>
      </c>
      <c r="E65" s="15">
        <f t="shared" si="0"/>
        <v>3621157.63</v>
      </c>
      <c r="F65" s="15">
        <f>SUM(F66:F68)</f>
        <v>3536157.63</v>
      </c>
      <c r="G65" s="15">
        <f>SUM(G66:G68)</f>
        <v>3536157.63</v>
      </c>
      <c r="H65" s="15">
        <f t="shared" si="1"/>
        <v>85000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85000</v>
      </c>
      <c r="D68" s="15">
        <v>3536157.63</v>
      </c>
      <c r="E68" s="15">
        <f t="shared" si="0"/>
        <v>3621157.63</v>
      </c>
      <c r="F68" s="15">
        <v>3536157.63</v>
      </c>
      <c r="G68" s="15">
        <v>3536157.63</v>
      </c>
      <c r="H68" s="15">
        <f t="shared" si="1"/>
        <v>85000</v>
      </c>
    </row>
    <row r="69" spans="1:8" x14ac:dyDescent="0.2">
      <c r="A69" s="48" t="s">
        <v>69</v>
      </c>
      <c r="B69" s="7"/>
      <c r="C69" s="15">
        <f>SUM(C70:C76)</f>
        <v>7387726</v>
      </c>
      <c r="D69" s="15">
        <f>SUM(D70:D76)</f>
        <v>0</v>
      </c>
      <c r="E69" s="15">
        <f t="shared" si="0"/>
        <v>7387726</v>
      </c>
      <c r="F69" s="15">
        <f>SUM(F70:F76)</f>
        <v>2168250</v>
      </c>
      <c r="G69" s="15">
        <f>SUM(G70:G76)</f>
        <v>2168250</v>
      </c>
      <c r="H69" s="15">
        <f t="shared" si="1"/>
        <v>5219476</v>
      </c>
    </row>
    <row r="70" spans="1:8" x14ac:dyDescent="0.2">
      <c r="A70" s="49">
        <v>9100</v>
      </c>
      <c r="B70" s="11" t="s">
        <v>118</v>
      </c>
      <c r="C70" s="15">
        <v>5400000</v>
      </c>
      <c r="D70" s="15">
        <v>0</v>
      </c>
      <c r="E70" s="15">
        <f t="shared" ref="E70:E76" si="2">C70+D70</f>
        <v>5400000</v>
      </c>
      <c r="F70" s="15">
        <v>2100000</v>
      </c>
      <c r="G70" s="15">
        <v>2100000</v>
      </c>
      <c r="H70" s="15">
        <f t="shared" ref="H70:H76" si="3">E70-F70</f>
        <v>3300000</v>
      </c>
    </row>
    <row r="71" spans="1:8" x14ac:dyDescent="0.2">
      <c r="A71" s="49">
        <v>9200</v>
      </c>
      <c r="B71" s="11" t="s">
        <v>119</v>
      </c>
      <c r="C71" s="15">
        <v>1901044</v>
      </c>
      <c r="D71" s="15">
        <v>0</v>
      </c>
      <c r="E71" s="15">
        <f t="shared" si="2"/>
        <v>1901044</v>
      </c>
      <c r="F71" s="15">
        <v>68250</v>
      </c>
      <c r="G71" s="15">
        <v>68250</v>
      </c>
      <c r="H71" s="15">
        <f t="shared" si="3"/>
        <v>1832794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86682</v>
      </c>
      <c r="D76" s="16">
        <v>0</v>
      </c>
      <c r="E76" s="16">
        <f t="shared" si="2"/>
        <v>86682</v>
      </c>
      <c r="F76" s="16">
        <v>0</v>
      </c>
      <c r="G76" s="16">
        <v>0</v>
      </c>
      <c r="H76" s="16">
        <f t="shared" si="3"/>
        <v>86682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151489041</v>
      </c>
      <c r="D77" s="17">
        <f t="shared" si="4"/>
        <v>29776911.759999998</v>
      </c>
      <c r="E77" s="17">
        <f t="shared" si="4"/>
        <v>181265952.75999999</v>
      </c>
      <c r="F77" s="17">
        <f t="shared" si="4"/>
        <v>50165856.210000001</v>
      </c>
      <c r="G77" s="17">
        <f t="shared" si="4"/>
        <v>33651348.579999998</v>
      </c>
      <c r="H77" s="17">
        <f t="shared" si="4"/>
        <v>131100096.54999998</v>
      </c>
    </row>
    <row r="79" spans="1:8" x14ac:dyDescent="0.2">
      <c r="A79" s="70" t="s">
        <v>163</v>
      </c>
      <c r="B79" s="70"/>
      <c r="C79" s="70"/>
      <c r="D79" s="70"/>
      <c r="E79" s="70"/>
      <c r="F79" s="70"/>
    </row>
    <row r="80" spans="1:8" x14ac:dyDescent="0.2">
      <c r="A80" s="52"/>
      <c r="B80" s="53"/>
      <c r="C80" s="54"/>
      <c r="D80" s="54"/>
      <c r="E80" s="54"/>
      <c r="F80" s="54"/>
    </row>
    <row r="81" spans="1:6" x14ac:dyDescent="0.2">
      <c r="A81" s="52"/>
      <c r="B81" s="53"/>
      <c r="C81" s="54"/>
      <c r="D81" s="54"/>
      <c r="E81" s="54"/>
      <c r="F81" s="54"/>
    </row>
    <row r="82" spans="1:6" x14ac:dyDescent="0.2">
      <c r="A82" s="52"/>
      <c r="B82" s="53"/>
      <c r="C82" s="54"/>
      <c r="D82" s="54"/>
      <c r="E82" s="54"/>
      <c r="F82" s="54"/>
    </row>
    <row r="83" spans="1:6" x14ac:dyDescent="0.2">
      <c r="A83" s="52"/>
      <c r="B83" s="53"/>
      <c r="C83" s="54"/>
      <c r="D83" s="54"/>
      <c r="E83" s="54"/>
      <c r="F83" s="54"/>
    </row>
    <row r="84" spans="1:6" x14ac:dyDescent="0.2">
      <c r="A84" s="52"/>
      <c r="B84" s="53"/>
      <c r="C84" s="54"/>
      <c r="D84" s="54"/>
      <c r="E84" s="54"/>
      <c r="F84" s="54"/>
    </row>
    <row r="85" spans="1:6" ht="12.75" x14ac:dyDescent="0.2">
      <c r="A85" s="55" t="s">
        <v>164</v>
      </c>
      <c r="B85" s="56"/>
      <c r="C85" s="57"/>
      <c r="D85" s="53"/>
      <c r="E85" s="58" t="s">
        <v>165</v>
      </c>
      <c r="F85" s="54"/>
    </row>
    <row r="86" spans="1:6" ht="12.75" x14ac:dyDescent="0.2">
      <c r="A86" s="55" t="s">
        <v>166</v>
      </c>
      <c r="B86" s="56"/>
      <c r="C86" s="57"/>
      <c r="D86" s="53"/>
      <c r="E86" s="58" t="s">
        <v>167</v>
      </c>
      <c r="F86" s="54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F79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selection activeCell="B18" sqref="B18:G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129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94275396</v>
      </c>
      <c r="D6" s="50">
        <v>9139927.5</v>
      </c>
      <c r="E6" s="50">
        <f>C6+D6</f>
        <v>103415323.5</v>
      </c>
      <c r="F6" s="50">
        <v>29615829.469999999</v>
      </c>
      <c r="G6" s="50">
        <v>18340872.050000001</v>
      </c>
      <c r="H6" s="50">
        <f>E6-F6</f>
        <v>73799494.030000001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51495937</v>
      </c>
      <c r="D8" s="50">
        <v>20636984.260000002</v>
      </c>
      <c r="E8" s="50">
        <f>C8+D8</f>
        <v>72132921.260000005</v>
      </c>
      <c r="F8" s="50">
        <v>18408053.920000002</v>
      </c>
      <c r="G8" s="50">
        <v>13168503.710000001</v>
      </c>
      <c r="H8" s="50">
        <f>E8-F8</f>
        <v>53724867.340000004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5486682</v>
      </c>
      <c r="D10" s="50">
        <v>0</v>
      </c>
      <c r="E10" s="50">
        <f>C10+D10</f>
        <v>5486682</v>
      </c>
      <c r="F10" s="50">
        <v>2100000</v>
      </c>
      <c r="G10" s="50">
        <v>2100000</v>
      </c>
      <c r="H10" s="50">
        <f>E10-F10</f>
        <v>3386682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231026</v>
      </c>
      <c r="D12" s="50">
        <v>0</v>
      </c>
      <c r="E12" s="50">
        <f>C12+D12</f>
        <v>231026</v>
      </c>
      <c r="F12" s="50">
        <v>41972.82</v>
      </c>
      <c r="G12" s="50">
        <v>41972.82</v>
      </c>
      <c r="H12" s="50">
        <f>E12-F12</f>
        <v>189053.18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151489041</v>
      </c>
      <c r="D16" s="17">
        <f>SUM(D6+D8+D10+D12+D14)</f>
        <v>29776911.760000002</v>
      </c>
      <c r="E16" s="17">
        <f>SUM(E6+E8+E10+E12+E14)</f>
        <v>181265952.75999999</v>
      </c>
      <c r="F16" s="17">
        <f t="shared" ref="F16:H16" si="0">SUM(F6+F8+F10+F12+F14)</f>
        <v>50165856.210000001</v>
      </c>
      <c r="G16" s="17">
        <f t="shared" si="0"/>
        <v>33651348.580000006</v>
      </c>
      <c r="H16" s="17">
        <f t="shared" si="0"/>
        <v>131100096.55000001</v>
      </c>
    </row>
    <row r="18" spans="2:7" x14ac:dyDescent="0.2">
      <c r="B18" s="70" t="s">
        <v>163</v>
      </c>
      <c r="C18" s="70"/>
      <c r="D18" s="70"/>
      <c r="E18" s="70"/>
      <c r="F18" s="70"/>
      <c r="G18" s="70"/>
    </row>
    <row r="19" spans="2:7" x14ac:dyDescent="0.2">
      <c r="B19" s="52"/>
      <c r="C19" s="53"/>
      <c r="D19" s="54"/>
      <c r="E19" s="54"/>
      <c r="F19" s="54"/>
      <c r="G19" s="54"/>
    </row>
    <row r="20" spans="2:7" x14ac:dyDescent="0.2">
      <c r="B20" s="52"/>
      <c r="C20" s="53"/>
      <c r="D20" s="54"/>
      <c r="E20" s="54"/>
      <c r="F20" s="54"/>
      <c r="G20" s="54"/>
    </row>
    <row r="21" spans="2:7" x14ac:dyDescent="0.2">
      <c r="B21" s="52"/>
      <c r="C21" s="53"/>
      <c r="D21" s="54"/>
      <c r="E21" s="54"/>
      <c r="F21" s="54"/>
      <c r="G21" s="54"/>
    </row>
    <row r="22" spans="2:7" x14ac:dyDescent="0.2">
      <c r="B22" s="52"/>
      <c r="C22" s="53"/>
      <c r="D22" s="54"/>
      <c r="E22" s="54"/>
      <c r="F22" s="54"/>
      <c r="G22" s="54"/>
    </row>
    <row r="23" spans="2:7" x14ac:dyDescent="0.2">
      <c r="B23" s="52"/>
      <c r="C23" s="53"/>
      <c r="D23" s="54"/>
      <c r="E23" s="54"/>
      <c r="F23" s="54"/>
      <c r="G23" s="54"/>
    </row>
    <row r="24" spans="2:7" ht="12.75" x14ac:dyDescent="0.2">
      <c r="B24" s="55" t="s">
        <v>164</v>
      </c>
      <c r="C24" s="56"/>
      <c r="D24" s="57"/>
      <c r="E24" s="53"/>
      <c r="F24" s="58" t="s">
        <v>165</v>
      </c>
      <c r="G24" s="54"/>
    </row>
    <row r="25" spans="2:7" ht="12.75" x14ac:dyDescent="0.2">
      <c r="B25" s="55" t="s">
        <v>166</v>
      </c>
      <c r="C25" s="56"/>
      <c r="D25" s="57"/>
      <c r="E25" s="53"/>
      <c r="F25" s="58" t="s">
        <v>167</v>
      </c>
      <c r="G25" s="54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G1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view="pageBreakPreview" zoomScale="60" zoomScaleNormal="100" workbookViewId="0">
      <selection sqref="A1:H4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9" t="s">
        <v>159</v>
      </c>
      <c r="B1" s="60"/>
      <c r="C1" s="60"/>
      <c r="D1" s="60"/>
      <c r="E1" s="60"/>
      <c r="F1" s="60"/>
      <c r="G1" s="60"/>
      <c r="H1" s="61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5" customHeight="1" x14ac:dyDescent="0.2">
      <c r="A4" s="66"/>
      <c r="B4" s="6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24148273</v>
      </c>
      <c r="D7" s="15">
        <v>0</v>
      </c>
      <c r="E7" s="15">
        <f>C7+D7</f>
        <v>24148273</v>
      </c>
      <c r="F7" s="15">
        <v>6479779.1399999997</v>
      </c>
      <c r="G7" s="15">
        <v>5119783.03</v>
      </c>
      <c r="H7" s="15">
        <f>E7-F7</f>
        <v>17668493.859999999</v>
      </c>
    </row>
    <row r="8" spans="1:8" x14ac:dyDescent="0.2">
      <c r="A8" s="4" t="s">
        <v>131</v>
      </c>
      <c r="B8" s="22"/>
      <c r="C8" s="15">
        <v>6344236</v>
      </c>
      <c r="D8" s="15">
        <v>0</v>
      </c>
      <c r="E8" s="15">
        <f t="shared" ref="E8:E13" si="0">C8+D8</f>
        <v>6344236</v>
      </c>
      <c r="F8" s="15">
        <v>2314741.9500000002</v>
      </c>
      <c r="G8" s="15">
        <v>686387.21</v>
      </c>
      <c r="H8" s="15">
        <f t="shared" ref="H8:H13" si="1">E8-F8</f>
        <v>4029494.05</v>
      </c>
    </row>
    <row r="9" spans="1:8" x14ac:dyDescent="0.2">
      <c r="A9" s="4" t="s">
        <v>132</v>
      </c>
      <c r="B9" s="22"/>
      <c r="C9" s="15">
        <v>3873532</v>
      </c>
      <c r="D9" s="15">
        <v>0</v>
      </c>
      <c r="E9" s="15">
        <f t="shared" si="0"/>
        <v>3873532</v>
      </c>
      <c r="F9" s="15">
        <v>833406.42</v>
      </c>
      <c r="G9" s="15">
        <v>672089.63</v>
      </c>
      <c r="H9" s="15">
        <f t="shared" si="1"/>
        <v>3040125.58</v>
      </c>
    </row>
    <row r="10" spans="1:8" x14ac:dyDescent="0.2">
      <c r="A10" s="4" t="s">
        <v>133</v>
      </c>
      <c r="B10" s="22"/>
      <c r="C10" s="15">
        <v>3948744</v>
      </c>
      <c r="D10" s="15">
        <v>0</v>
      </c>
      <c r="E10" s="15">
        <f t="shared" si="0"/>
        <v>3948744</v>
      </c>
      <c r="F10" s="15">
        <v>725194.25</v>
      </c>
      <c r="G10" s="15">
        <v>616498.39</v>
      </c>
      <c r="H10" s="15">
        <f t="shared" si="1"/>
        <v>3223549.75</v>
      </c>
    </row>
    <row r="11" spans="1:8" x14ac:dyDescent="0.2">
      <c r="A11" s="4" t="s">
        <v>134</v>
      </c>
      <c r="B11" s="22"/>
      <c r="C11" s="15">
        <v>547496</v>
      </c>
      <c r="D11" s="15">
        <v>0</v>
      </c>
      <c r="E11" s="15">
        <f t="shared" si="0"/>
        <v>547496</v>
      </c>
      <c r="F11" s="15">
        <v>94680.41</v>
      </c>
      <c r="G11" s="15">
        <v>74906.399999999994</v>
      </c>
      <c r="H11" s="15">
        <f t="shared" si="1"/>
        <v>452815.58999999997</v>
      </c>
    </row>
    <row r="12" spans="1:8" x14ac:dyDescent="0.2">
      <c r="A12" s="4" t="s">
        <v>135</v>
      </c>
      <c r="B12" s="22"/>
      <c r="C12" s="15">
        <v>1854602</v>
      </c>
      <c r="D12" s="15">
        <v>0</v>
      </c>
      <c r="E12" s="15">
        <f t="shared" si="0"/>
        <v>1854602</v>
      </c>
      <c r="F12" s="15">
        <v>413360.45</v>
      </c>
      <c r="G12" s="15">
        <v>367387.25</v>
      </c>
      <c r="H12" s="15">
        <f t="shared" si="1"/>
        <v>1441241.55</v>
      </c>
    </row>
    <row r="13" spans="1:8" x14ac:dyDescent="0.2">
      <c r="A13" s="4" t="s">
        <v>136</v>
      </c>
      <c r="B13" s="22"/>
      <c r="C13" s="15">
        <v>1296284</v>
      </c>
      <c r="D13" s="15">
        <v>8198718.1799999997</v>
      </c>
      <c r="E13" s="15">
        <f t="shared" si="0"/>
        <v>9495002.1799999997</v>
      </c>
      <c r="F13" s="15">
        <v>6032435.4100000001</v>
      </c>
      <c r="G13" s="15">
        <v>5034769.13</v>
      </c>
      <c r="H13" s="15">
        <f t="shared" si="1"/>
        <v>3462566.7699999996</v>
      </c>
    </row>
    <row r="14" spans="1:8" x14ac:dyDescent="0.2">
      <c r="A14" s="4" t="s">
        <v>137</v>
      </c>
      <c r="B14" s="22"/>
      <c r="C14" s="15">
        <v>1000661</v>
      </c>
      <c r="D14" s="15">
        <v>0</v>
      </c>
      <c r="E14" s="15">
        <f t="shared" ref="E14" si="2">C14+D14</f>
        <v>1000661</v>
      </c>
      <c r="F14" s="15">
        <v>209137.16</v>
      </c>
      <c r="G14" s="15">
        <v>174173.53</v>
      </c>
      <c r="H14" s="15">
        <f t="shared" ref="H14" si="3">E14-F14</f>
        <v>791523.83999999997</v>
      </c>
    </row>
    <row r="15" spans="1:8" x14ac:dyDescent="0.2">
      <c r="A15" s="4" t="s">
        <v>138</v>
      </c>
      <c r="B15" s="22"/>
      <c r="C15" s="15">
        <v>2126636</v>
      </c>
      <c r="D15" s="15">
        <v>0</v>
      </c>
      <c r="E15" s="15">
        <f t="shared" ref="E15" si="4">C15+D15</f>
        <v>2126636</v>
      </c>
      <c r="F15" s="15">
        <v>446649.02</v>
      </c>
      <c r="G15" s="15">
        <v>436084.9</v>
      </c>
      <c r="H15" s="15">
        <f t="shared" ref="H15" si="5">E15-F15</f>
        <v>1679986.98</v>
      </c>
    </row>
    <row r="16" spans="1:8" x14ac:dyDescent="0.2">
      <c r="A16" s="4" t="s">
        <v>139</v>
      </c>
      <c r="B16" s="22"/>
      <c r="C16" s="15">
        <v>371301</v>
      </c>
      <c r="D16" s="15">
        <v>0</v>
      </c>
      <c r="E16" s="15">
        <f t="shared" ref="E16" si="6">C16+D16</f>
        <v>371301</v>
      </c>
      <c r="F16" s="15">
        <v>77832.789999999994</v>
      </c>
      <c r="G16" s="15">
        <v>77217.990000000005</v>
      </c>
      <c r="H16" s="15">
        <f t="shared" ref="H16" si="7">E16-F16</f>
        <v>293468.21000000002</v>
      </c>
    </row>
    <row r="17" spans="1:8" x14ac:dyDescent="0.2">
      <c r="A17" s="4" t="s">
        <v>140</v>
      </c>
      <c r="B17" s="22"/>
      <c r="C17" s="15">
        <v>4159121</v>
      </c>
      <c r="D17" s="15">
        <v>2224769.5</v>
      </c>
      <c r="E17" s="15">
        <f t="shared" ref="E17" si="8">C17+D17</f>
        <v>6383890.5</v>
      </c>
      <c r="F17" s="15">
        <v>4538548.0999999996</v>
      </c>
      <c r="G17" s="15">
        <v>503248.93</v>
      </c>
      <c r="H17" s="15">
        <f t="shared" ref="H17" si="9">E17-F17</f>
        <v>1845342.4000000004</v>
      </c>
    </row>
    <row r="18" spans="1:8" x14ac:dyDescent="0.2">
      <c r="A18" s="4" t="s">
        <v>141</v>
      </c>
      <c r="B18" s="22"/>
      <c r="C18" s="15">
        <v>1925062</v>
      </c>
      <c r="D18" s="15">
        <v>0</v>
      </c>
      <c r="E18" s="15">
        <f t="shared" ref="E18" si="10">C18+D18</f>
        <v>1925062</v>
      </c>
      <c r="F18" s="15">
        <v>263657.27</v>
      </c>
      <c r="G18" s="15">
        <v>252519.28</v>
      </c>
      <c r="H18" s="15">
        <f t="shared" ref="H18" si="11">E18-F18</f>
        <v>1661404.73</v>
      </c>
    </row>
    <row r="19" spans="1:8" x14ac:dyDescent="0.2">
      <c r="A19" s="4" t="s">
        <v>142</v>
      </c>
      <c r="B19" s="22"/>
      <c r="C19" s="15">
        <v>367908</v>
      </c>
      <c r="D19" s="15">
        <v>0</v>
      </c>
      <c r="E19" s="15">
        <f t="shared" ref="E19" si="12">C19+D19</f>
        <v>367908</v>
      </c>
      <c r="F19" s="15">
        <v>100554.34</v>
      </c>
      <c r="G19" s="15">
        <v>72312.08</v>
      </c>
      <c r="H19" s="15">
        <f t="shared" ref="H19" si="13">E19-F19</f>
        <v>267353.66000000003</v>
      </c>
    </row>
    <row r="20" spans="1:8" x14ac:dyDescent="0.2">
      <c r="A20" s="4" t="s">
        <v>143</v>
      </c>
      <c r="B20" s="22"/>
      <c r="C20" s="15">
        <v>1588486</v>
      </c>
      <c r="D20" s="15">
        <v>0</v>
      </c>
      <c r="E20" s="15">
        <f t="shared" ref="E20" si="14">C20+D20</f>
        <v>1588486</v>
      </c>
      <c r="F20" s="15">
        <v>684201.98</v>
      </c>
      <c r="G20" s="15">
        <v>243336.82</v>
      </c>
      <c r="H20" s="15">
        <f t="shared" ref="H20" si="15">E20-F20</f>
        <v>904284.02</v>
      </c>
    </row>
    <row r="21" spans="1:8" x14ac:dyDescent="0.2">
      <c r="A21" s="4" t="s">
        <v>144</v>
      </c>
      <c r="B21" s="22"/>
      <c r="C21" s="15">
        <v>11585126</v>
      </c>
      <c r="D21" s="15">
        <v>0</v>
      </c>
      <c r="E21" s="15">
        <f t="shared" ref="E21" si="16">C21+D21</f>
        <v>11585126</v>
      </c>
      <c r="F21" s="15">
        <v>2321878.0499999998</v>
      </c>
      <c r="G21" s="15">
        <v>1591502.32</v>
      </c>
      <c r="H21" s="15">
        <f t="shared" ref="H21" si="17">E21-F21</f>
        <v>9263247.9499999993</v>
      </c>
    </row>
    <row r="22" spans="1:8" x14ac:dyDescent="0.2">
      <c r="A22" s="4" t="s">
        <v>145</v>
      </c>
      <c r="B22" s="22"/>
      <c r="C22" s="15">
        <v>1343034</v>
      </c>
      <c r="D22" s="15">
        <v>0</v>
      </c>
      <c r="E22" s="15">
        <f t="shared" ref="E22" si="18">C22+D22</f>
        <v>1343034</v>
      </c>
      <c r="F22" s="15">
        <v>273981.84999999998</v>
      </c>
      <c r="G22" s="15">
        <v>205327.56</v>
      </c>
      <c r="H22" s="15">
        <f t="shared" ref="H22" si="19">E22-F22</f>
        <v>1069052.1499999999</v>
      </c>
    </row>
    <row r="23" spans="1:8" x14ac:dyDescent="0.2">
      <c r="A23" s="4" t="s">
        <v>146</v>
      </c>
      <c r="B23" s="22"/>
      <c r="C23" s="15">
        <v>53387501</v>
      </c>
      <c r="D23" s="15">
        <v>19160401.210000001</v>
      </c>
      <c r="E23" s="15">
        <f t="shared" ref="E23" si="20">C23+D23</f>
        <v>72547902.210000008</v>
      </c>
      <c r="F23" s="15">
        <v>16876836.699999999</v>
      </c>
      <c r="G23" s="15">
        <v>13202609.310000001</v>
      </c>
      <c r="H23" s="15">
        <f t="shared" ref="H23" si="21">E23-F23</f>
        <v>55671065.510000005</v>
      </c>
    </row>
    <row r="24" spans="1:8" x14ac:dyDescent="0.2">
      <c r="A24" s="4" t="s">
        <v>147</v>
      </c>
      <c r="B24" s="22"/>
      <c r="C24" s="15">
        <v>693000</v>
      </c>
      <c r="D24" s="15">
        <v>0</v>
      </c>
      <c r="E24" s="15">
        <f t="shared" ref="E24" si="22">C24+D24</f>
        <v>693000</v>
      </c>
      <c r="F24" s="15">
        <v>144763.19</v>
      </c>
      <c r="G24" s="15">
        <v>133766.54999999999</v>
      </c>
      <c r="H24" s="15">
        <f t="shared" ref="H24" si="23">E24-F24</f>
        <v>548236.81000000006</v>
      </c>
    </row>
    <row r="25" spans="1:8" x14ac:dyDescent="0.2">
      <c r="A25" s="4" t="s">
        <v>148</v>
      </c>
      <c r="B25" s="22"/>
      <c r="C25" s="15">
        <v>1015385</v>
      </c>
      <c r="D25" s="15">
        <v>0</v>
      </c>
      <c r="E25" s="15">
        <f t="shared" ref="E25" si="24">C25+D25</f>
        <v>1015385</v>
      </c>
      <c r="F25" s="15">
        <v>214791.11</v>
      </c>
      <c r="G25" s="15">
        <v>184217.71</v>
      </c>
      <c r="H25" s="15">
        <f t="shared" ref="H25" si="25">E25-F25</f>
        <v>800593.89</v>
      </c>
    </row>
    <row r="26" spans="1:8" x14ac:dyDescent="0.2">
      <c r="A26" s="4" t="s">
        <v>149</v>
      </c>
      <c r="B26" s="22"/>
      <c r="C26" s="15">
        <v>2758829</v>
      </c>
      <c r="D26" s="15">
        <v>0</v>
      </c>
      <c r="E26" s="15">
        <f t="shared" ref="E26" si="26">C26+D26</f>
        <v>2758829</v>
      </c>
      <c r="F26" s="15">
        <v>924322.93</v>
      </c>
      <c r="G26" s="15">
        <v>387462.05</v>
      </c>
      <c r="H26" s="15">
        <f t="shared" ref="H26" si="27">E26-F26</f>
        <v>1834506.0699999998</v>
      </c>
    </row>
    <row r="27" spans="1:8" x14ac:dyDescent="0.2">
      <c r="A27" s="4" t="s">
        <v>150</v>
      </c>
      <c r="B27" s="22"/>
      <c r="C27" s="15">
        <v>3341441</v>
      </c>
      <c r="D27" s="15">
        <v>0</v>
      </c>
      <c r="E27" s="15">
        <f t="shared" ref="E27" si="28">C27+D27</f>
        <v>3341441</v>
      </c>
      <c r="F27" s="15">
        <v>1178464.02</v>
      </c>
      <c r="G27" s="15">
        <v>544077.32999999996</v>
      </c>
      <c r="H27" s="15">
        <f t="shared" ref="H27" si="29">E27-F27</f>
        <v>2162976.98</v>
      </c>
    </row>
    <row r="28" spans="1:8" x14ac:dyDescent="0.2">
      <c r="A28" s="4" t="s">
        <v>151</v>
      </c>
      <c r="B28" s="22"/>
      <c r="C28" s="15">
        <v>1610350</v>
      </c>
      <c r="D28" s="15">
        <v>0</v>
      </c>
      <c r="E28" s="15">
        <f t="shared" ref="E28" si="30">C28+D28</f>
        <v>1610350</v>
      </c>
      <c r="F28" s="15">
        <v>329086.15999999997</v>
      </c>
      <c r="G28" s="15">
        <v>310488.77</v>
      </c>
      <c r="H28" s="15">
        <f t="shared" ref="H28" si="31">E28-F28</f>
        <v>1281263.8400000001</v>
      </c>
    </row>
    <row r="29" spans="1:8" x14ac:dyDescent="0.2">
      <c r="A29" s="4" t="s">
        <v>152</v>
      </c>
      <c r="B29" s="22"/>
      <c r="C29" s="15">
        <v>584127</v>
      </c>
      <c r="D29" s="15">
        <v>0</v>
      </c>
      <c r="E29" s="15">
        <f t="shared" ref="E29" si="32">C29+D29</f>
        <v>584127</v>
      </c>
      <c r="F29" s="15">
        <v>131198.19</v>
      </c>
      <c r="G29" s="15">
        <v>107111.19</v>
      </c>
      <c r="H29" s="15">
        <f t="shared" ref="H29" si="33">E29-F29</f>
        <v>452928.81</v>
      </c>
    </row>
    <row r="30" spans="1:8" x14ac:dyDescent="0.2">
      <c r="A30" s="4" t="s">
        <v>153</v>
      </c>
      <c r="B30" s="22"/>
      <c r="C30" s="15">
        <v>2755619</v>
      </c>
      <c r="D30" s="15">
        <v>0</v>
      </c>
      <c r="E30" s="15">
        <f t="shared" ref="E30" si="34">C30+D30</f>
        <v>2755619</v>
      </c>
      <c r="F30" s="15">
        <v>647007.84</v>
      </c>
      <c r="G30" s="15">
        <v>461848.19</v>
      </c>
      <c r="H30" s="15">
        <f t="shared" ref="H30" si="35">E30-F30</f>
        <v>2108611.16</v>
      </c>
    </row>
    <row r="31" spans="1:8" x14ac:dyDescent="0.2">
      <c r="A31" s="4" t="s">
        <v>154</v>
      </c>
      <c r="B31" s="22"/>
      <c r="C31" s="15">
        <v>453311</v>
      </c>
      <c r="D31" s="15">
        <v>0</v>
      </c>
      <c r="E31" s="15">
        <f t="shared" ref="E31" si="36">C31+D31</f>
        <v>453311</v>
      </c>
      <c r="F31" s="15">
        <v>90860.41</v>
      </c>
      <c r="G31" s="15">
        <v>72624.41</v>
      </c>
      <c r="H31" s="15">
        <f t="shared" ref="H31" si="37">E31-F31</f>
        <v>362450.58999999997</v>
      </c>
    </row>
    <row r="32" spans="1:8" x14ac:dyDescent="0.2">
      <c r="A32" s="4" t="s">
        <v>155</v>
      </c>
      <c r="B32" s="22"/>
      <c r="C32" s="15">
        <v>13447327</v>
      </c>
      <c r="D32" s="15">
        <v>0</v>
      </c>
      <c r="E32" s="15">
        <f t="shared" ref="E32" si="38">C32+D32</f>
        <v>13447327</v>
      </c>
      <c r="F32" s="15">
        <v>2811325.03</v>
      </c>
      <c r="G32" s="15">
        <v>1301930.92</v>
      </c>
      <c r="H32" s="15">
        <f t="shared" ref="H32" si="39">E32-F32</f>
        <v>10636001.970000001</v>
      </c>
    </row>
    <row r="33" spans="1:8" x14ac:dyDescent="0.2">
      <c r="A33" s="4" t="s">
        <v>156</v>
      </c>
      <c r="B33" s="22"/>
      <c r="C33" s="15">
        <v>591279</v>
      </c>
      <c r="D33" s="15">
        <v>0</v>
      </c>
      <c r="E33" s="15">
        <f t="shared" ref="E33" si="40">C33+D33</f>
        <v>591279</v>
      </c>
      <c r="F33" s="15">
        <v>122419.32</v>
      </c>
      <c r="G33" s="15">
        <v>118065.3</v>
      </c>
      <c r="H33" s="15">
        <f t="shared" ref="H33" si="41">E33-F33</f>
        <v>468859.68</v>
      </c>
    </row>
    <row r="34" spans="1:8" x14ac:dyDescent="0.2">
      <c r="A34" s="4" t="s">
        <v>157</v>
      </c>
      <c r="B34" s="22"/>
      <c r="C34" s="15">
        <v>2218746</v>
      </c>
      <c r="D34" s="15">
        <v>158022.87</v>
      </c>
      <c r="E34" s="15">
        <f t="shared" ref="E34" si="42">C34+D34</f>
        <v>2376768.87</v>
      </c>
      <c r="F34" s="15">
        <v>479843.11</v>
      </c>
      <c r="G34" s="15">
        <v>343193.13</v>
      </c>
      <c r="H34" s="15">
        <f t="shared" ref="H34" si="43">E34-F34</f>
        <v>1896925.7600000002</v>
      </c>
    </row>
    <row r="35" spans="1:8" x14ac:dyDescent="0.2">
      <c r="A35" s="4" t="s">
        <v>158</v>
      </c>
      <c r="B35" s="22"/>
      <c r="C35" s="15">
        <v>2151624</v>
      </c>
      <c r="D35" s="15">
        <v>35000</v>
      </c>
      <c r="E35" s="15">
        <f t="shared" ref="E35" si="44">C35+D35</f>
        <v>2186624</v>
      </c>
      <c r="F35" s="15">
        <v>404899.61</v>
      </c>
      <c r="G35" s="15">
        <v>356409.27</v>
      </c>
      <c r="H35" s="15">
        <f t="shared" ref="H35" si="45">E35-F35</f>
        <v>1781724.3900000001</v>
      </c>
    </row>
    <row r="36" spans="1:8" x14ac:dyDescent="0.2">
      <c r="A36" s="4"/>
      <c r="B36" s="22"/>
      <c r="C36" s="15"/>
      <c r="D36" s="15"/>
      <c r="E36" s="15"/>
      <c r="F36" s="15"/>
      <c r="G36" s="15"/>
      <c r="H36" s="15"/>
    </row>
    <row r="37" spans="1:8" x14ac:dyDescent="0.2">
      <c r="A37" s="4"/>
      <c r="B37" s="25"/>
      <c r="C37" s="16"/>
      <c r="D37" s="16"/>
      <c r="E37" s="16"/>
      <c r="F37" s="16"/>
      <c r="G37" s="16"/>
      <c r="H37" s="16"/>
    </row>
    <row r="38" spans="1:8" x14ac:dyDescent="0.2">
      <c r="A38" s="26"/>
      <c r="B38" s="47" t="s">
        <v>53</v>
      </c>
      <c r="C38" s="23">
        <f t="shared" ref="C38:H38" si="46">SUM(C7:C37)</f>
        <v>151489041</v>
      </c>
      <c r="D38" s="23">
        <f t="shared" si="46"/>
        <v>29776911.760000002</v>
      </c>
      <c r="E38" s="23">
        <f t="shared" si="46"/>
        <v>181265952.76000002</v>
      </c>
      <c r="F38" s="23">
        <f t="shared" si="46"/>
        <v>50165856.210000001</v>
      </c>
      <c r="G38" s="23">
        <f t="shared" si="46"/>
        <v>33651348.580000006</v>
      </c>
      <c r="H38" s="23">
        <f t="shared" si="46"/>
        <v>131100096.55000001</v>
      </c>
    </row>
    <row r="39" spans="1:8" x14ac:dyDescent="0.2">
      <c r="H39" s="71"/>
    </row>
    <row r="40" spans="1:8" x14ac:dyDescent="0.2">
      <c r="B40" s="70" t="s">
        <v>163</v>
      </c>
      <c r="C40" s="70"/>
      <c r="D40" s="70"/>
      <c r="E40" s="70"/>
      <c r="F40" s="70"/>
      <c r="G40" s="70"/>
      <c r="H40" s="71"/>
    </row>
    <row r="41" spans="1:8" x14ac:dyDescent="0.2">
      <c r="B41" s="52"/>
      <c r="C41" s="53"/>
      <c r="D41" s="54"/>
      <c r="E41" s="54"/>
      <c r="F41" s="54"/>
      <c r="G41" s="54"/>
      <c r="H41" s="71"/>
    </row>
    <row r="42" spans="1:8" x14ac:dyDescent="0.2">
      <c r="B42" s="52"/>
      <c r="C42" s="53"/>
      <c r="D42" s="54"/>
      <c r="E42" s="54"/>
      <c r="F42" s="54"/>
      <c r="G42" s="54"/>
      <c r="H42" s="71"/>
    </row>
    <row r="43" spans="1:8" x14ac:dyDescent="0.2">
      <c r="B43" s="52"/>
      <c r="C43" s="53"/>
      <c r="D43" s="54"/>
      <c r="E43" s="54"/>
      <c r="F43" s="54"/>
      <c r="G43" s="54"/>
      <c r="H43" s="71"/>
    </row>
    <row r="44" spans="1:8" x14ac:dyDescent="0.2">
      <c r="B44" s="52"/>
      <c r="C44" s="53"/>
      <c r="D44" s="54"/>
      <c r="E44" s="54"/>
      <c r="F44" s="54"/>
      <c r="G44" s="54"/>
      <c r="H44" s="71"/>
    </row>
    <row r="45" spans="1:8" x14ac:dyDescent="0.2">
      <c r="B45" s="52"/>
      <c r="C45" s="53"/>
      <c r="D45" s="54"/>
      <c r="E45" s="54"/>
      <c r="F45" s="54"/>
      <c r="G45" s="54"/>
      <c r="H45" s="71"/>
    </row>
    <row r="46" spans="1:8" ht="12.75" x14ac:dyDescent="0.2">
      <c r="B46" s="55" t="s">
        <v>164</v>
      </c>
      <c r="C46" s="56"/>
      <c r="D46" s="57"/>
      <c r="E46" s="53"/>
      <c r="F46" s="58" t="s">
        <v>165</v>
      </c>
      <c r="G46" s="54"/>
      <c r="H46" s="71"/>
    </row>
    <row r="47" spans="1:8" ht="12.75" x14ac:dyDescent="0.2">
      <c r="B47" s="55" t="s">
        <v>166</v>
      </c>
      <c r="C47" s="56"/>
      <c r="D47" s="57"/>
      <c r="E47" s="53"/>
      <c r="F47" s="58" t="s">
        <v>167</v>
      </c>
      <c r="G47" s="54"/>
      <c r="H47" s="71"/>
    </row>
    <row r="51" spans="1:8" ht="45" customHeight="1" x14ac:dyDescent="0.2">
      <c r="A51" s="59" t="s">
        <v>160</v>
      </c>
      <c r="B51" s="60"/>
      <c r="C51" s="60"/>
      <c r="D51" s="60"/>
      <c r="E51" s="60"/>
      <c r="F51" s="60"/>
      <c r="G51" s="60"/>
      <c r="H51" s="61"/>
    </row>
    <row r="53" spans="1:8" x14ac:dyDescent="0.2">
      <c r="A53" s="64" t="s">
        <v>54</v>
      </c>
      <c r="B53" s="65"/>
      <c r="C53" s="59" t="s">
        <v>60</v>
      </c>
      <c r="D53" s="60"/>
      <c r="E53" s="60"/>
      <c r="F53" s="60"/>
      <c r="G53" s="61"/>
      <c r="H53" s="62" t="s">
        <v>59</v>
      </c>
    </row>
    <row r="54" spans="1:8" ht="22.5" x14ac:dyDescent="0.2">
      <c r="A54" s="66"/>
      <c r="B54" s="67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63"/>
    </row>
    <row r="55" spans="1:8" x14ac:dyDescent="0.2">
      <c r="A55" s="68"/>
      <c r="B55" s="69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x14ac:dyDescent="0.2">
      <c r="A56" s="28"/>
      <c r="B56" s="29"/>
      <c r="C56" s="33"/>
      <c r="D56" s="33"/>
      <c r="E56" s="33"/>
      <c r="F56" s="33"/>
      <c r="G56" s="33"/>
      <c r="H56" s="33"/>
    </row>
    <row r="57" spans="1:8" x14ac:dyDescent="0.2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 t="s">
        <v>9</v>
      </c>
      <c r="B58" s="2"/>
      <c r="C58" s="34">
        <v>0</v>
      </c>
      <c r="D58" s="34">
        <v>0</v>
      </c>
      <c r="E58" s="34">
        <f t="shared" ref="E58:E60" si="47">C58+D58</f>
        <v>0</v>
      </c>
      <c r="F58" s="34">
        <v>0</v>
      </c>
      <c r="G58" s="34">
        <v>0</v>
      </c>
      <c r="H58" s="34">
        <f t="shared" ref="H58:H60" si="48">E58-F58</f>
        <v>0</v>
      </c>
    </row>
    <row r="59" spans="1:8" x14ac:dyDescent="0.2">
      <c r="A59" s="4" t="s">
        <v>10</v>
      </c>
      <c r="B59" s="2"/>
      <c r="C59" s="34">
        <v>0</v>
      </c>
      <c r="D59" s="34">
        <v>0</v>
      </c>
      <c r="E59" s="34">
        <f t="shared" si="47"/>
        <v>0</v>
      </c>
      <c r="F59" s="34">
        <v>0</v>
      </c>
      <c r="G59" s="34">
        <v>0</v>
      </c>
      <c r="H59" s="34">
        <f t="shared" si="48"/>
        <v>0</v>
      </c>
    </row>
    <row r="60" spans="1:8" x14ac:dyDescent="0.2">
      <c r="A60" s="4" t="s">
        <v>11</v>
      </c>
      <c r="B60" s="2"/>
      <c r="C60" s="34">
        <v>0</v>
      </c>
      <c r="D60" s="34">
        <v>0</v>
      </c>
      <c r="E60" s="34">
        <f t="shared" si="47"/>
        <v>0</v>
      </c>
      <c r="F60" s="34">
        <v>0</v>
      </c>
      <c r="G60" s="34">
        <v>0</v>
      </c>
      <c r="H60" s="34">
        <f t="shared" si="48"/>
        <v>0</v>
      </c>
    </row>
    <row r="61" spans="1:8" x14ac:dyDescent="0.2">
      <c r="A61" s="4"/>
      <c r="B61" s="2"/>
      <c r="C61" s="35"/>
      <c r="D61" s="35"/>
      <c r="E61" s="35"/>
      <c r="F61" s="35"/>
      <c r="G61" s="35"/>
      <c r="H61" s="35"/>
    </row>
    <row r="62" spans="1:8" x14ac:dyDescent="0.2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 x14ac:dyDescent="0.2">
      <c r="A65" s="59" t="s">
        <v>161</v>
      </c>
      <c r="B65" s="60"/>
      <c r="C65" s="60"/>
      <c r="D65" s="60"/>
      <c r="E65" s="60"/>
      <c r="F65" s="60"/>
      <c r="G65" s="60"/>
      <c r="H65" s="61"/>
    </row>
    <row r="66" spans="1:8" x14ac:dyDescent="0.2">
      <c r="A66" s="64" t="s">
        <v>54</v>
      </c>
      <c r="B66" s="65"/>
      <c r="C66" s="59" t="s">
        <v>60</v>
      </c>
      <c r="D66" s="60"/>
      <c r="E66" s="60"/>
      <c r="F66" s="60"/>
      <c r="G66" s="61"/>
      <c r="H66" s="62" t="s">
        <v>59</v>
      </c>
    </row>
    <row r="67" spans="1:8" ht="22.5" x14ac:dyDescent="0.2">
      <c r="A67" s="66"/>
      <c r="B67" s="67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63"/>
    </row>
    <row r="68" spans="1:8" x14ac:dyDescent="0.2">
      <c r="A68" s="68"/>
      <c r="B68" s="69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x14ac:dyDescent="0.2">
      <c r="A69" s="28"/>
      <c r="B69" s="29"/>
      <c r="C69" s="33"/>
      <c r="D69" s="33"/>
      <c r="E69" s="33"/>
      <c r="F69" s="33"/>
      <c r="G69" s="33"/>
      <c r="H69" s="33"/>
    </row>
    <row r="70" spans="1:8" ht="22.5" x14ac:dyDescent="0.2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ht="22.5" x14ac:dyDescent="0.2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x14ac:dyDescent="0.2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30"/>
      <c r="B83" s="3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 t="shared" ref="C84:H84" si="49">SUM(C70:C82)</f>
        <v>0</v>
      </c>
      <c r="D84" s="23">
        <f t="shared" si="49"/>
        <v>0</v>
      </c>
      <c r="E84" s="23">
        <f t="shared" si="49"/>
        <v>0</v>
      </c>
      <c r="F84" s="23">
        <f t="shared" si="49"/>
        <v>0</v>
      </c>
      <c r="G84" s="23">
        <f t="shared" si="49"/>
        <v>0</v>
      </c>
      <c r="H84" s="23">
        <f t="shared" si="49"/>
        <v>0</v>
      </c>
    </row>
  </sheetData>
  <sheetProtection formatCells="0" formatColumns="0" formatRows="0" insertRows="0" deleteRows="0" autoFilter="0"/>
  <mergeCells count="13">
    <mergeCell ref="C53:G53"/>
    <mergeCell ref="H53:H54"/>
    <mergeCell ref="A1:H1"/>
    <mergeCell ref="A3:B5"/>
    <mergeCell ref="A51:H51"/>
    <mergeCell ref="A53:B55"/>
    <mergeCell ref="C3:G3"/>
    <mergeCell ref="H3:H4"/>
    <mergeCell ref="B40:G40"/>
    <mergeCell ref="A65:H65"/>
    <mergeCell ref="A66:B68"/>
    <mergeCell ref="C66:G66"/>
    <mergeCell ref="H66:H6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view="pageBreakPreview" topLeftCell="A7" zoomScale="60" zoomScaleNormal="100" workbookViewId="0">
      <selection activeCell="H45" sqref="H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9" t="s">
        <v>162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59100035</v>
      </c>
      <c r="D6" s="15">
        <f t="shared" si="0"/>
        <v>35000</v>
      </c>
      <c r="E6" s="15">
        <f t="shared" si="0"/>
        <v>59135035</v>
      </c>
      <c r="F6" s="15">
        <f t="shared" si="0"/>
        <v>14975397.810000001</v>
      </c>
      <c r="G6" s="15">
        <f t="shared" si="0"/>
        <v>10337007.109999999</v>
      </c>
      <c r="H6" s="15">
        <f t="shared" si="0"/>
        <v>44159637.190000005</v>
      </c>
    </row>
    <row r="7" spans="1:8" x14ac:dyDescent="0.2">
      <c r="A7" s="38"/>
      <c r="B7" s="42" t="s">
        <v>42</v>
      </c>
      <c r="C7" s="15">
        <v>2126636</v>
      </c>
      <c r="D7" s="15">
        <v>35000</v>
      </c>
      <c r="E7" s="15">
        <f>C7+D7</f>
        <v>2161636</v>
      </c>
      <c r="F7" s="15">
        <v>446649.02</v>
      </c>
      <c r="G7" s="15">
        <v>436084.9</v>
      </c>
      <c r="H7" s="15">
        <f>E7-F7</f>
        <v>1714986.98</v>
      </c>
    </row>
    <row r="8" spans="1:8" x14ac:dyDescent="0.2">
      <c r="A8" s="38"/>
      <c r="B8" s="42" t="s">
        <v>17</v>
      </c>
      <c r="C8" s="15">
        <v>371301</v>
      </c>
      <c r="D8" s="15">
        <v>0</v>
      </c>
      <c r="E8" s="15">
        <f t="shared" ref="E8:E14" si="1">C8+D8</f>
        <v>371301</v>
      </c>
      <c r="F8" s="15">
        <v>77832.789999999994</v>
      </c>
      <c r="G8" s="15">
        <v>77217.990000000005</v>
      </c>
      <c r="H8" s="15">
        <f t="shared" ref="H8:H14" si="2">E8-F8</f>
        <v>293468.21000000002</v>
      </c>
    </row>
    <row r="9" spans="1:8" x14ac:dyDescent="0.2">
      <c r="A9" s="38"/>
      <c r="B9" s="42" t="s">
        <v>43</v>
      </c>
      <c r="C9" s="15">
        <v>35914198</v>
      </c>
      <c r="D9" s="15">
        <v>0</v>
      </c>
      <c r="E9" s="15">
        <f t="shared" si="1"/>
        <v>35914198</v>
      </c>
      <c r="F9" s="15">
        <v>9931745.0800000001</v>
      </c>
      <c r="G9" s="15">
        <v>6727339.7999999998</v>
      </c>
      <c r="H9" s="15">
        <f t="shared" si="2"/>
        <v>25982452.920000002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5803346</v>
      </c>
      <c r="D11" s="15">
        <v>0</v>
      </c>
      <c r="E11" s="15">
        <f t="shared" si="1"/>
        <v>5803346</v>
      </c>
      <c r="F11" s="15">
        <v>1138554.7</v>
      </c>
      <c r="G11" s="15">
        <v>983885.64</v>
      </c>
      <c r="H11" s="15">
        <f t="shared" si="2"/>
        <v>4664791.3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12928160</v>
      </c>
      <c r="D13" s="15">
        <v>0</v>
      </c>
      <c r="E13" s="15">
        <f t="shared" si="1"/>
        <v>12928160</v>
      </c>
      <c r="F13" s="15">
        <v>2595859.9</v>
      </c>
      <c r="G13" s="15">
        <v>1796829.88</v>
      </c>
      <c r="H13" s="15">
        <f t="shared" si="2"/>
        <v>10332300.1</v>
      </c>
    </row>
    <row r="14" spans="1:8" x14ac:dyDescent="0.2">
      <c r="A14" s="38"/>
      <c r="B14" s="42" t="s">
        <v>19</v>
      </c>
      <c r="C14" s="15">
        <v>1956394</v>
      </c>
      <c r="D14" s="15">
        <v>0</v>
      </c>
      <c r="E14" s="15">
        <f t="shared" si="1"/>
        <v>1956394</v>
      </c>
      <c r="F14" s="15">
        <v>784756.32</v>
      </c>
      <c r="G14" s="15">
        <v>315648.90000000002</v>
      </c>
      <c r="H14" s="15">
        <f t="shared" si="2"/>
        <v>1171637.6800000002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90463944</v>
      </c>
      <c r="D16" s="15">
        <f t="shared" si="3"/>
        <v>29776911.760000002</v>
      </c>
      <c r="E16" s="15">
        <f t="shared" si="3"/>
        <v>120240855.76000001</v>
      </c>
      <c r="F16" s="15">
        <f t="shared" si="3"/>
        <v>34926801.129999995</v>
      </c>
      <c r="G16" s="15">
        <f t="shared" si="3"/>
        <v>23061822.190000001</v>
      </c>
      <c r="H16" s="15">
        <f t="shared" si="3"/>
        <v>85314054.63000001</v>
      </c>
    </row>
    <row r="17" spans="1:8" x14ac:dyDescent="0.2">
      <c r="A17" s="38"/>
      <c r="B17" s="42" t="s">
        <v>45</v>
      </c>
      <c r="C17" s="15">
        <v>591279</v>
      </c>
      <c r="D17" s="15">
        <v>0</v>
      </c>
      <c r="E17" s="15">
        <f>C17+D17</f>
        <v>591279</v>
      </c>
      <c r="F17" s="15">
        <v>122419.32</v>
      </c>
      <c r="G17" s="15">
        <v>118065.3</v>
      </c>
      <c r="H17" s="15">
        <f t="shared" ref="H17:H23" si="4">E17-F17</f>
        <v>468859.68</v>
      </c>
    </row>
    <row r="18" spans="1:8" x14ac:dyDescent="0.2">
      <c r="A18" s="38"/>
      <c r="B18" s="42" t="s">
        <v>28</v>
      </c>
      <c r="C18" s="15">
        <v>84486910</v>
      </c>
      <c r="D18" s="15">
        <v>29583888.890000001</v>
      </c>
      <c r="E18" s="15">
        <f t="shared" ref="E18:E23" si="5">C18+D18</f>
        <v>114070798.89</v>
      </c>
      <c r="F18" s="15">
        <v>33704847.979999997</v>
      </c>
      <c r="G18" s="15">
        <v>22059936.780000001</v>
      </c>
      <c r="H18" s="15">
        <f t="shared" si="4"/>
        <v>80365950.909999996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4370370</v>
      </c>
      <c r="D20" s="15">
        <v>193022.87</v>
      </c>
      <c r="E20" s="15">
        <f t="shared" si="5"/>
        <v>4563392.87</v>
      </c>
      <c r="F20" s="15">
        <v>884742.72</v>
      </c>
      <c r="G20" s="15">
        <v>699602.4</v>
      </c>
      <c r="H20" s="15">
        <f t="shared" si="4"/>
        <v>3678650.1500000004</v>
      </c>
    </row>
    <row r="21" spans="1:8" x14ac:dyDescent="0.2">
      <c r="A21" s="38"/>
      <c r="B21" s="42" t="s">
        <v>47</v>
      </c>
      <c r="C21" s="15">
        <v>1015385</v>
      </c>
      <c r="D21" s="15">
        <v>0</v>
      </c>
      <c r="E21" s="15">
        <f t="shared" si="5"/>
        <v>1015385</v>
      </c>
      <c r="F21" s="15">
        <v>214791.11</v>
      </c>
      <c r="G21" s="15">
        <v>184217.71</v>
      </c>
      <c r="H21" s="15">
        <f t="shared" si="4"/>
        <v>800593.89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1925062</v>
      </c>
      <c r="D25" s="15">
        <f t="shared" si="6"/>
        <v>0</v>
      </c>
      <c r="E25" s="15">
        <f t="shared" si="6"/>
        <v>1925062</v>
      </c>
      <c r="F25" s="15">
        <f t="shared" si="6"/>
        <v>263657.27</v>
      </c>
      <c r="G25" s="15">
        <f t="shared" si="6"/>
        <v>252519.28</v>
      </c>
      <c r="H25" s="15">
        <f t="shared" si="6"/>
        <v>1661404.73</v>
      </c>
    </row>
    <row r="26" spans="1:8" x14ac:dyDescent="0.2">
      <c r="A26" s="38"/>
      <c r="B26" s="42" t="s">
        <v>29</v>
      </c>
      <c r="C26" s="15">
        <v>1925062</v>
      </c>
      <c r="D26" s="15">
        <v>0</v>
      </c>
      <c r="E26" s="15">
        <f>C26+D26</f>
        <v>1925062</v>
      </c>
      <c r="F26" s="15">
        <v>263657.27</v>
      </c>
      <c r="G26" s="15">
        <v>252519.28</v>
      </c>
      <c r="H26" s="15">
        <f t="shared" ref="H26:H34" si="7">E26-F26</f>
        <v>1661404.73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151489041</v>
      </c>
      <c r="D42" s="23">
        <f t="shared" si="12"/>
        <v>29811911.760000002</v>
      </c>
      <c r="E42" s="23">
        <f t="shared" si="12"/>
        <v>181300952.75999999</v>
      </c>
      <c r="F42" s="23">
        <f t="shared" si="12"/>
        <v>50165856.210000001</v>
      </c>
      <c r="G42" s="23">
        <f t="shared" si="12"/>
        <v>33651348.579999998</v>
      </c>
      <c r="H42" s="23">
        <f t="shared" si="12"/>
        <v>131135096.55000001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70" t="s">
        <v>163</v>
      </c>
      <c r="C44" s="70"/>
      <c r="D44" s="70"/>
      <c r="E44" s="70"/>
      <c r="F44" s="70"/>
      <c r="G44" s="70"/>
      <c r="H44" s="37"/>
    </row>
    <row r="45" spans="1:8" x14ac:dyDescent="0.2">
      <c r="A45" s="37"/>
      <c r="B45" s="52"/>
      <c r="C45" s="53"/>
      <c r="D45" s="54"/>
      <c r="E45" s="54"/>
      <c r="F45" s="54"/>
      <c r="G45" s="54"/>
      <c r="H45" s="37"/>
    </row>
    <row r="46" spans="1:8" x14ac:dyDescent="0.2">
      <c r="B46" s="52"/>
      <c r="C46" s="53"/>
      <c r="D46" s="54"/>
      <c r="E46" s="54"/>
      <c r="F46" s="54"/>
      <c r="G46" s="54"/>
    </row>
    <row r="47" spans="1:8" x14ac:dyDescent="0.2">
      <c r="B47" s="52"/>
      <c r="C47" s="53"/>
      <c r="D47" s="54"/>
      <c r="E47" s="54"/>
      <c r="F47" s="54"/>
      <c r="G47" s="54"/>
    </row>
    <row r="48" spans="1:8" x14ac:dyDescent="0.2">
      <c r="B48" s="52"/>
      <c r="C48" s="53"/>
      <c r="D48" s="54"/>
      <c r="E48" s="54"/>
      <c r="F48" s="54"/>
      <c r="G48" s="54"/>
    </row>
    <row r="49" spans="2:7" x14ac:dyDescent="0.2">
      <c r="B49" s="52"/>
      <c r="C49" s="53"/>
      <c r="D49" s="54"/>
      <c r="E49" s="54"/>
      <c r="F49" s="54"/>
      <c r="G49" s="54"/>
    </row>
    <row r="50" spans="2:7" ht="12.75" x14ac:dyDescent="0.2">
      <c r="B50" s="55" t="s">
        <v>164</v>
      </c>
      <c r="C50" s="56"/>
      <c r="D50" s="57"/>
      <c r="E50" s="53"/>
      <c r="F50" s="58" t="s">
        <v>165</v>
      </c>
      <c r="G50" s="54"/>
    </row>
    <row r="51" spans="2:7" ht="12.75" x14ac:dyDescent="0.2">
      <c r="B51" s="55" t="s">
        <v>166</v>
      </c>
      <c r="C51" s="56"/>
      <c r="D51" s="57"/>
      <c r="E51" s="53"/>
      <c r="F51" s="58" t="s">
        <v>167</v>
      </c>
      <c r="G51" s="54"/>
    </row>
  </sheetData>
  <sheetProtection formatCells="0" formatColumns="0" formatRows="0" autoFilter="0"/>
  <mergeCells count="5">
    <mergeCell ref="A1:H1"/>
    <mergeCell ref="A2:B4"/>
    <mergeCell ref="C2:G2"/>
    <mergeCell ref="H2:H3"/>
    <mergeCell ref="B44:G4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2018-09-21T20:13:31Z</cp:lastPrinted>
  <dcterms:created xsi:type="dcterms:W3CDTF">2014-02-10T03:37:14Z</dcterms:created>
  <dcterms:modified xsi:type="dcterms:W3CDTF">2018-09-21T20:14:06Z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